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8780" windowHeight="11895"/>
  </bookViews>
  <sheets>
    <sheet name="Hoja1" sheetId="1" r:id="rId1"/>
    <sheet name="Hoja2" sheetId="2" r:id="rId2"/>
    <sheet name="Hoja3" sheetId="3" r:id="rId3"/>
  </sheets>
  <definedNames>
    <definedName name="sector">Hoja1!$E$14:$F$18</definedName>
  </definedNames>
  <calcPr calcId="145621"/>
</workbook>
</file>

<file path=xl/calcChain.xml><?xml version="1.0" encoding="utf-8"?>
<calcChain xmlns="http://schemas.openxmlformats.org/spreadsheetml/2006/main">
  <c r="B29" i="1" l="1"/>
  <c r="B14" i="1" l="1"/>
  <c r="I41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33" i="1"/>
  <c r="I33" i="1" s="1"/>
  <c r="C21" i="1" l="1"/>
  <c r="B31" i="1"/>
  <c r="C26" i="1"/>
  <c r="C18" i="1"/>
  <c r="C23" i="1"/>
  <c r="C19" i="1"/>
  <c r="C22" i="1"/>
  <c r="C24" i="1"/>
  <c r="C20" i="1"/>
  <c r="J33" i="1"/>
  <c r="J34" i="1" s="1"/>
  <c r="J35" i="1" s="1"/>
  <c r="J36" i="1" s="1"/>
  <c r="J37" i="1" s="1"/>
  <c r="J38" i="1" s="1"/>
  <c r="J39" i="1" s="1"/>
  <c r="J40" i="1" s="1"/>
  <c r="J41" i="1" s="1"/>
  <c r="K41" i="1" s="1"/>
  <c r="C25" i="1"/>
  <c r="K35" i="1" l="1"/>
  <c r="K36" i="1"/>
  <c r="K38" i="1"/>
  <c r="C27" i="1"/>
  <c r="B32" i="1" s="1"/>
  <c r="B33" i="1" s="1"/>
  <c r="K39" i="1"/>
  <c r="K34" i="1"/>
  <c r="K33" i="1"/>
  <c r="K37" i="1"/>
  <c r="K40" i="1"/>
</calcChain>
</file>

<file path=xl/sharedStrings.xml><?xml version="1.0" encoding="utf-8"?>
<sst xmlns="http://schemas.openxmlformats.org/spreadsheetml/2006/main" count="51" uniqueCount="39">
  <si>
    <t>Sector económico</t>
  </si>
  <si>
    <t>Porcentaje</t>
  </si>
  <si>
    <t>IVA</t>
  </si>
  <si>
    <t>(%)</t>
  </si>
  <si>
    <t>Minería</t>
  </si>
  <si>
    <t>Manufacturas y/o construcción</t>
  </si>
  <si>
    <t>Comercio (incluye arrendamiento de bienes muebles)</t>
  </si>
  <si>
    <t>Prestación de servicios (incluye restaurantes, fondas, bares y demás negocios similares en que se proporcionen servicios de alimentos y bebidas)</t>
  </si>
  <si>
    <t>Negocios dedicados únicamente a la venta de alimentos y/o medicinas</t>
  </si>
  <si>
    <t>Descripción</t>
  </si>
  <si>
    <t>Alimentos no básicos de alta densidad calórica (Ejemplo: dulces, chocolates, botanas, galletas, pastelillos, pan dulce, paletas, helados) (cuando el contribuyente sea comercializador)</t>
  </si>
  <si>
    <t>Alimentos no básicos de alta densidad calórica (Ejemplo: dulces, chocolates, botanas, galletas, pastelillos, pan dulce, paletas, helados) (cuando el contribuyente sea fabricante)</t>
  </si>
  <si>
    <t>Bebidas alcohólicas (no incluye cerveza) (cuando el contribuyente sea comercializador)</t>
  </si>
  <si>
    <t>Bebidas alcohólicas (no incluye cerveza) (cuando el contribuyente sea fabricante)</t>
  </si>
  <si>
    <t>Bebidas saborizadas (cuando el contribuyente sea fabricante)</t>
  </si>
  <si>
    <t>Cerveza (cuando el contribuyente sea fabricante)</t>
  </si>
  <si>
    <t>Plaguicidas (cuando el contribuyente sea fabricante o comercializador)</t>
  </si>
  <si>
    <t>Puros y otros tabacos hechos enteramente a mano (cuando el contribuyente sea fabricante)</t>
  </si>
  <si>
    <t>Tabacos en general (cuando el contribuyente sea fabricante)</t>
  </si>
  <si>
    <t>Porcentaje IEPS (%)</t>
  </si>
  <si>
    <t>Años</t>
  </si>
  <si>
    <t>Porcentaje de reducción (%)</t>
  </si>
  <si>
    <t>Elija el sector al que pertenece</t>
  </si>
  <si>
    <t>Sí</t>
  </si>
  <si>
    <t>No</t>
  </si>
  <si>
    <t>IESPS</t>
  </si>
  <si>
    <t>Importe</t>
  </si>
  <si>
    <t>IVA a pagar por operaciones con el público en general</t>
  </si>
  <si>
    <t>IESPS a pagar por operaciones con el público en general</t>
  </si>
  <si>
    <t>Decreto por el que se otorgan beneficios fiscales a quienes tributen en el Régimen de Incorporación Fiscal, publicado en el DOF el 10 de septiembre de 2014</t>
  </si>
  <si>
    <t>Total del IVA e IESPS a pagar por operaciones con el público en general</t>
  </si>
  <si>
    <t>Su IVA a pagar en el bimestre por estas operaciones es de:</t>
  </si>
  <si>
    <t>Usted tiene un por ciento de reducción del IVA e IESPS por Las operaciones con el público en general del:</t>
  </si>
  <si>
    <t>IESPS a cargo</t>
  </si>
  <si>
    <t>Total del IESPS a cargo por ventas al público en general</t>
  </si>
  <si>
    <r>
      <t xml:space="preserve">Si vende alguno de los bienes siguientes </t>
    </r>
    <r>
      <rPr>
        <b/>
        <i/>
        <sz val="14"/>
        <color theme="1"/>
        <rFont val="Calibri"/>
        <family val="2"/>
        <scheme val="minor"/>
      </rPr>
      <t>al público en general</t>
    </r>
    <r>
      <rPr>
        <b/>
        <sz val="14"/>
        <color theme="1"/>
        <rFont val="Calibri"/>
        <family val="2"/>
        <scheme val="minor"/>
      </rPr>
      <t>, introduzca el monto d elas ventas del bimestre en el campo correspondiente</t>
    </r>
  </si>
  <si>
    <t>¿A cuánto ascienden las ventas al público en general de sus actos o actividades gravados por el IVA en el bimestre?</t>
  </si>
  <si>
    <t>¿Los ingresos de su actividad empresarial, en algún ejercicio a partir de encontrarse en el RIF han excedido de $100,000.00?</t>
  </si>
  <si>
    <t>¿Cuántos años calendario lleva inscrito en el RIF?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</si>
</sst>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F2F2F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6" fillId="3" borderId="2" xfId="0" applyFont="1" applyFill="1" applyBorder="1"/>
    <xf numFmtId="0" fontId="5" fillId="2" borderId="2" xfId="0" applyFont="1" applyFill="1" applyBorder="1"/>
    <xf numFmtId="164" fontId="5" fillId="4" borderId="2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5" fillId="4" borderId="2" xfId="0" applyFont="1" applyFill="1" applyBorder="1"/>
    <xf numFmtId="0" fontId="5" fillId="2" borderId="3" xfId="0" applyFont="1" applyFill="1" applyBorder="1" applyAlignment="1" applyProtection="1">
      <alignment wrapText="1"/>
    </xf>
    <xf numFmtId="0" fontId="5" fillId="4" borderId="2" xfId="0" applyFont="1" applyFill="1" applyBorder="1" applyAlignment="1">
      <alignment horizontal="righ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9" fontId="2" fillId="2" borderId="1" xfId="1" applyFont="1" applyFill="1" applyBorder="1"/>
    <xf numFmtId="0" fontId="8" fillId="3" borderId="1" xfId="0" applyFont="1" applyFill="1" applyBorder="1"/>
    <xf numFmtId="9" fontId="2" fillId="2" borderId="0" xfId="1" applyFont="1" applyFill="1"/>
    <xf numFmtId="9" fontId="2" fillId="2" borderId="0" xfId="0" applyNumberFormat="1" applyFont="1" applyFill="1"/>
    <xf numFmtId="2" fontId="2" fillId="2" borderId="0" xfId="0" applyNumberFormat="1" applyFont="1" applyFill="1"/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164" fontId="5" fillId="4" borderId="5" xfId="0" applyNumberFormat="1" applyFont="1" applyFill="1" applyBorder="1" applyProtection="1">
      <protection locked="0"/>
    </xf>
    <xf numFmtId="164" fontId="6" fillId="3" borderId="4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4" fontId="5" fillId="4" borderId="1" xfId="0" applyNumberFormat="1" applyFont="1" applyFill="1" applyBorder="1" applyProtection="1">
      <protection locked="0"/>
    </xf>
    <xf numFmtId="4" fontId="5" fillId="2" borderId="2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9" fontId="4" fillId="5" borderId="1" xfId="1" applyFont="1" applyFill="1" applyBorder="1" applyAlignment="1">
      <alignment horizontal="justify" wrapText="1"/>
    </xf>
    <xf numFmtId="9" fontId="4" fillId="5" borderId="1" xfId="1" applyFont="1" applyFill="1" applyBorder="1" applyAlignment="1">
      <alignment horizontal="center" wrapText="1"/>
    </xf>
    <xf numFmtId="164" fontId="5" fillId="4" borderId="1" xfId="0" applyNumberFormat="1" applyFont="1" applyFill="1" applyBorder="1" applyProtection="1">
      <protection locked="0"/>
    </xf>
    <xf numFmtId="164" fontId="5" fillId="2" borderId="2" xfId="0" applyNumberFormat="1" applyFont="1" applyFill="1" applyBorder="1" applyAlignment="1">
      <alignment wrapText="1"/>
    </xf>
    <xf numFmtId="9" fontId="6" fillId="3" borderId="1" xfId="1" applyNumberFormat="1" applyFont="1" applyFill="1" applyBorder="1" applyProtection="1">
      <protection locked="0"/>
    </xf>
    <xf numFmtId="164" fontId="2" fillId="2" borderId="0" xfId="0" applyNumberFormat="1" applyFont="1" applyFill="1"/>
    <xf numFmtId="165" fontId="2" fillId="2" borderId="0" xfId="0" applyNumberFormat="1" applyFont="1" applyFill="1"/>
    <xf numFmtId="164" fontId="6" fillId="3" borderId="2" xfId="0" applyNumberFormat="1" applyFont="1" applyFill="1" applyBorder="1" applyAlignment="1">
      <alignment wrapText="1"/>
    </xf>
    <xf numFmtId="164" fontId="6" fillId="3" borderId="1" xfId="0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4791636</xdr:colOff>
      <xdr:row>0</xdr:row>
      <xdr:rowOff>146237</xdr:rowOff>
    </xdr:from>
    <xdr:to>
      <xdr:col>0</xdr:col>
      <xdr:colOff>6420411</xdr:colOff>
      <xdr:row>3</xdr:row>
      <xdr:rowOff>15688</xdr:rowOff>
    </xdr:to>
    <xdr:pic>
      <xdr:nvPicPr>
        <xdr:cNvPr id="2" name="Picture 14" descr="idconline.com.m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636" y="146237"/>
          <a:ext cx="1628775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tabSelected="1" zoomScale="98" zoomScaleNormal="98" workbookViewId="0">
      <selection activeCell="A9" sqref="A9"/>
    </sheetView>
  </sheetViews>
  <sheetFormatPr baseColWidth="10" defaultRowHeight="18.75" x14ac:dyDescent="0.3"/>
  <cols>
    <col min="1" max="1" width="133" style="1" customWidth="1"/>
    <col min="2" max="3" width="18.85546875" style="1" customWidth="1"/>
    <col min="4" max="4" width="11.42578125" style="1"/>
    <col min="5" max="5" width="26.28515625" style="1" hidden="1" customWidth="1"/>
    <col min="6" max="11" width="11.42578125" style="1" hidden="1" customWidth="1"/>
    <col min="12" max="16384" width="11.42578125" style="1"/>
  </cols>
  <sheetData>
    <row r="5" spans="1:6" ht="37.5" customHeight="1" x14ac:dyDescent="0.3">
      <c r="A5" s="39" t="s">
        <v>29</v>
      </c>
      <c r="B5" s="39"/>
      <c r="C5" s="39"/>
    </row>
    <row r="7" spans="1:6" ht="19.5" thickBot="1" x14ac:dyDescent="0.35">
      <c r="A7" s="2" t="s">
        <v>2</v>
      </c>
    </row>
    <row r="8" spans="1:6" ht="19.5" thickBot="1" x14ac:dyDescent="0.35">
      <c r="A8" s="4" t="s">
        <v>36</v>
      </c>
      <c r="B8" s="5">
        <v>0</v>
      </c>
      <c r="C8" s="6"/>
      <c r="E8" s="1" t="s">
        <v>23</v>
      </c>
    </row>
    <row r="9" spans="1:6" ht="19.5" thickBot="1" x14ac:dyDescent="0.35">
      <c r="A9" s="3" t="s">
        <v>38</v>
      </c>
      <c r="B9" s="7">
        <v>1</v>
      </c>
      <c r="E9" s="1" t="s">
        <v>24</v>
      </c>
    </row>
    <row r="10" spans="1:6" ht="38.25" thickBot="1" x14ac:dyDescent="0.35">
      <c r="A10" s="8" t="s">
        <v>37</v>
      </c>
      <c r="B10" s="9" t="s">
        <v>23</v>
      </c>
    </row>
    <row r="11" spans="1:6" x14ac:dyDescent="0.3">
      <c r="A11" s="11" t="s">
        <v>22</v>
      </c>
      <c r="E11" s="10"/>
      <c r="F11" s="10" t="s">
        <v>1</v>
      </c>
    </row>
    <row r="12" spans="1:6" ht="38.25" customHeight="1" x14ac:dyDescent="0.3">
      <c r="A12" s="38" t="s">
        <v>6</v>
      </c>
      <c r="E12" s="10"/>
      <c r="F12" s="10" t="s">
        <v>2</v>
      </c>
    </row>
    <row r="13" spans="1:6" x14ac:dyDescent="0.3">
      <c r="E13" s="10" t="s">
        <v>0</v>
      </c>
      <c r="F13" s="10" t="s">
        <v>3</v>
      </c>
    </row>
    <row r="14" spans="1:6" x14ac:dyDescent="0.3">
      <c r="A14" s="13" t="s">
        <v>31</v>
      </c>
      <c r="B14" s="36">
        <f>ROUND(((B8*(VLOOKUP(A12,sector,2,FALSE)))*(100%-B29)),2)</f>
        <v>0</v>
      </c>
      <c r="C14" s="14"/>
      <c r="E14" s="10" t="s">
        <v>4</v>
      </c>
      <c r="F14" s="37">
        <v>0.08</v>
      </c>
    </row>
    <row r="15" spans="1:6" ht="50.25" customHeight="1" x14ac:dyDescent="0.3">
      <c r="B15" s="15"/>
      <c r="C15" s="16"/>
      <c r="E15" s="10" t="s">
        <v>5</v>
      </c>
      <c r="F15" s="37">
        <v>0.06</v>
      </c>
    </row>
    <row r="16" spans="1:6" x14ac:dyDescent="0.3">
      <c r="A16" s="2" t="s">
        <v>25</v>
      </c>
      <c r="C16" s="15"/>
      <c r="E16" s="10" t="s">
        <v>6</v>
      </c>
      <c r="F16" s="37">
        <v>0.02</v>
      </c>
    </row>
    <row r="17" spans="1:6" ht="37.5" x14ac:dyDescent="0.3">
      <c r="A17" s="17" t="s">
        <v>35</v>
      </c>
      <c r="B17" s="18" t="s">
        <v>26</v>
      </c>
      <c r="C17" s="18" t="s">
        <v>33</v>
      </c>
      <c r="E17" s="10" t="s">
        <v>7</v>
      </c>
      <c r="F17" s="37">
        <v>0.08</v>
      </c>
    </row>
    <row r="18" spans="1:6" ht="38.25" thickBot="1" x14ac:dyDescent="0.35">
      <c r="A18" s="19" t="s">
        <v>10</v>
      </c>
      <c r="B18" s="20">
        <v>0</v>
      </c>
      <c r="C18" s="21">
        <f t="shared" ref="C18:C26" si="0">ROUND(((B18*F33)*(100%-$B$29)),2)</f>
        <v>0</v>
      </c>
      <c r="E18" s="10" t="s">
        <v>8</v>
      </c>
      <c r="F18" s="37">
        <v>0</v>
      </c>
    </row>
    <row r="19" spans="1:6" ht="38.25" thickBot="1" x14ac:dyDescent="0.35">
      <c r="A19" s="22" t="s">
        <v>11</v>
      </c>
      <c r="B19" s="23">
        <v>0</v>
      </c>
      <c r="C19" s="24">
        <f t="shared" si="0"/>
        <v>0</v>
      </c>
    </row>
    <row r="20" spans="1:6" ht="43.5" customHeight="1" thickBot="1" x14ac:dyDescent="0.35">
      <c r="A20" s="26" t="s">
        <v>12</v>
      </c>
      <c r="B20" s="23">
        <v>0</v>
      </c>
      <c r="C20" s="27">
        <f t="shared" si="0"/>
        <v>0</v>
      </c>
      <c r="E20" s="25" t="s">
        <v>20</v>
      </c>
      <c r="F20" s="25" t="s">
        <v>21</v>
      </c>
    </row>
    <row r="21" spans="1:6" ht="19.5" thickBot="1" x14ac:dyDescent="0.35">
      <c r="A21" s="22" t="s">
        <v>13</v>
      </c>
      <c r="B21" s="23">
        <v>0</v>
      </c>
      <c r="C21" s="24">
        <f t="shared" si="0"/>
        <v>0</v>
      </c>
      <c r="E21" s="25">
        <v>1</v>
      </c>
      <c r="F21" s="28">
        <v>1</v>
      </c>
    </row>
    <row r="22" spans="1:6" ht="19.5" thickBot="1" x14ac:dyDescent="0.35">
      <c r="A22" s="26" t="s">
        <v>14</v>
      </c>
      <c r="B22" s="23">
        <v>0</v>
      </c>
      <c r="C22" s="27">
        <f t="shared" si="0"/>
        <v>0</v>
      </c>
      <c r="E22" s="25">
        <v>2</v>
      </c>
      <c r="F22" s="29">
        <v>0.9</v>
      </c>
    </row>
    <row r="23" spans="1:6" ht="19.5" thickBot="1" x14ac:dyDescent="0.35">
      <c r="A23" s="22" t="s">
        <v>15</v>
      </c>
      <c r="B23" s="23">
        <v>0</v>
      </c>
      <c r="C23" s="24">
        <f t="shared" si="0"/>
        <v>0</v>
      </c>
      <c r="E23" s="25">
        <v>3</v>
      </c>
      <c r="F23" s="29">
        <v>0.8</v>
      </c>
    </row>
    <row r="24" spans="1:6" ht="19.5" thickBot="1" x14ac:dyDescent="0.35">
      <c r="A24" s="26" t="s">
        <v>16</v>
      </c>
      <c r="B24" s="23">
        <v>0</v>
      </c>
      <c r="C24" s="27">
        <f t="shared" si="0"/>
        <v>0</v>
      </c>
      <c r="E24" s="25">
        <v>4</v>
      </c>
      <c r="F24" s="29">
        <v>0.7</v>
      </c>
    </row>
    <row r="25" spans="1:6" ht="19.5" thickBot="1" x14ac:dyDescent="0.35">
      <c r="A25" s="22" t="s">
        <v>17</v>
      </c>
      <c r="B25" s="23">
        <v>0</v>
      </c>
      <c r="C25" s="24">
        <f t="shared" si="0"/>
        <v>0</v>
      </c>
      <c r="E25" s="25">
        <v>5</v>
      </c>
      <c r="F25" s="29">
        <v>0.6</v>
      </c>
    </row>
    <row r="26" spans="1:6" ht="19.5" thickBot="1" x14ac:dyDescent="0.35">
      <c r="A26" s="26" t="s">
        <v>18</v>
      </c>
      <c r="B26" s="30">
        <v>0</v>
      </c>
      <c r="C26" s="27">
        <f t="shared" si="0"/>
        <v>0</v>
      </c>
      <c r="E26" s="25">
        <v>6</v>
      </c>
      <c r="F26" s="29">
        <v>0.5</v>
      </c>
    </row>
    <row r="27" spans="1:6" ht="19.5" thickBot="1" x14ac:dyDescent="0.35">
      <c r="A27" s="22" t="s">
        <v>34</v>
      </c>
      <c r="C27" s="31">
        <f>SUM(C18:C26)</f>
        <v>0</v>
      </c>
      <c r="E27" s="25">
        <v>7</v>
      </c>
      <c r="F27" s="29">
        <v>0.4</v>
      </c>
    </row>
    <row r="28" spans="1:6" x14ac:dyDescent="0.3">
      <c r="E28" s="25">
        <v>8</v>
      </c>
      <c r="F28" s="29">
        <v>0.3</v>
      </c>
    </row>
    <row r="29" spans="1:6" x14ac:dyDescent="0.3">
      <c r="A29" s="13" t="s">
        <v>32</v>
      </c>
      <c r="B29" s="32">
        <f>IF(B10="No",100%,VLOOKUP(B9,E21:F30,2))</f>
        <v>1</v>
      </c>
      <c r="E29" s="25">
        <v>9</v>
      </c>
      <c r="F29" s="29">
        <v>0.2</v>
      </c>
    </row>
    <row r="30" spans="1:6" x14ac:dyDescent="0.3">
      <c r="E30" s="25">
        <v>10</v>
      </c>
      <c r="F30" s="29">
        <v>0.1</v>
      </c>
    </row>
    <row r="31" spans="1:6" ht="19.5" thickBot="1" x14ac:dyDescent="0.35">
      <c r="A31" s="19" t="s">
        <v>27</v>
      </c>
      <c r="B31" s="21">
        <f>+B14</f>
        <v>0</v>
      </c>
    </row>
    <row r="32" spans="1:6" ht="19.5" thickBot="1" x14ac:dyDescent="0.35">
      <c r="A32" s="22" t="s">
        <v>28</v>
      </c>
      <c r="B32" s="24">
        <f>+C27</f>
        <v>0</v>
      </c>
      <c r="E32" s="10" t="s">
        <v>9</v>
      </c>
      <c r="F32" s="10" t="s">
        <v>19</v>
      </c>
    </row>
    <row r="33" spans="1:11" ht="19.5" thickBot="1" x14ac:dyDescent="0.35">
      <c r="A33" s="26" t="s">
        <v>30</v>
      </c>
      <c r="B33" s="35">
        <f>+B31+B32</f>
        <v>0</v>
      </c>
      <c r="E33" s="10" t="s">
        <v>10</v>
      </c>
      <c r="F33" s="12">
        <v>0.01</v>
      </c>
      <c r="H33" s="33">
        <f t="shared" ref="H33:H40" si="1">+B18</f>
        <v>0</v>
      </c>
      <c r="I33" s="1">
        <f>+F33*H33</f>
        <v>0</v>
      </c>
      <c r="J33" s="34">
        <f>100%-B29</f>
        <v>0</v>
      </c>
      <c r="K33" s="1">
        <f>+I33*J33</f>
        <v>0</v>
      </c>
    </row>
    <row r="34" spans="1:11" x14ac:dyDescent="0.3">
      <c r="E34" s="10" t="s">
        <v>11</v>
      </c>
      <c r="F34" s="12">
        <v>0.03</v>
      </c>
      <c r="H34" s="33">
        <f t="shared" si="1"/>
        <v>0</v>
      </c>
      <c r="I34" s="1">
        <f t="shared" ref="I34:I41" si="2">+F34*H34</f>
        <v>0</v>
      </c>
      <c r="J34" s="34">
        <f>+J33</f>
        <v>0</v>
      </c>
      <c r="K34" s="1">
        <f t="shared" ref="K34:K41" si="3">+I34*J34</f>
        <v>0</v>
      </c>
    </row>
    <row r="35" spans="1:11" x14ac:dyDescent="0.3">
      <c r="E35" s="10" t="s">
        <v>12</v>
      </c>
      <c r="F35" s="12">
        <v>0.1</v>
      </c>
      <c r="H35" s="33">
        <f t="shared" si="1"/>
        <v>0</v>
      </c>
      <c r="I35" s="1">
        <f t="shared" si="2"/>
        <v>0</v>
      </c>
      <c r="J35" s="34">
        <f t="shared" ref="J35:J41" si="4">+J34</f>
        <v>0</v>
      </c>
      <c r="K35" s="1">
        <f t="shared" si="3"/>
        <v>0</v>
      </c>
    </row>
    <row r="36" spans="1:11" x14ac:dyDescent="0.3">
      <c r="E36" s="10" t="s">
        <v>13</v>
      </c>
      <c r="F36" s="12">
        <v>0.21</v>
      </c>
      <c r="H36" s="33">
        <f t="shared" si="1"/>
        <v>0</v>
      </c>
      <c r="I36" s="1">
        <f t="shared" si="2"/>
        <v>0</v>
      </c>
      <c r="J36" s="34">
        <f t="shared" si="4"/>
        <v>0</v>
      </c>
      <c r="K36" s="1">
        <f t="shared" si="3"/>
        <v>0</v>
      </c>
    </row>
    <row r="37" spans="1:11" x14ac:dyDescent="0.3">
      <c r="E37" s="10" t="s">
        <v>14</v>
      </c>
      <c r="F37" s="12">
        <v>0.04</v>
      </c>
      <c r="H37" s="33">
        <f t="shared" si="1"/>
        <v>0</v>
      </c>
      <c r="I37" s="1">
        <f t="shared" si="2"/>
        <v>0</v>
      </c>
      <c r="J37" s="34">
        <f t="shared" si="4"/>
        <v>0</v>
      </c>
      <c r="K37" s="1">
        <f t="shared" si="3"/>
        <v>0</v>
      </c>
    </row>
    <row r="38" spans="1:11" x14ac:dyDescent="0.3">
      <c r="E38" s="10" t="s">
        <v>15</v>
      </c>
      <c r="F38" s="12">
        <v>0.1</v>
      </c>
      <c r="H38" s="33">
        <f t="shared" si="1"/>
        <v>0</v>
      </c>
      <c r="I38" s="1">
        <f t="shared" si="2"/>
        <v>0</v>
      </c>
      <c r="J38" s="34">
        <f t="shared" si="4"/>
        <v>0</v>
      </c>
      <c r="K38" s="1">
        <f t="shared" si="3"/>
        <v>0</v>
      </c>
    </row>
    <row r="39" spans="1:11" x14ac:dyDescent="0.3">
      <c r="E39" s="10" t="s">
        <v>16</v>
      </c>
      <c r="F39" s="12">
        <v>0.01</v>
      </c>
      <c r="H39" s="33">
        <f t="shared" si="1"/>
        <v>0</v>
      </c>
      <c r="I39" s="1">
        <f t="shared" si="2"/>
        <v>0</v>
      </c>
      <c r="J39" s="34">
        <f t="shared" si="4"/>
        <v>0</v>
      </c>
      <c r="K39" s="1">
        <f t="shared" si="3"/>
        <v>0</v>
      </c>
    </row>
    <row r="40" spans="1:11" x14ac:dyDescent="0.3">
      <c r="E40" s="10" t="s">
        <v>17</v>
      </c>
      <c r="F40" s="12">
        <v>0.23</v>
      </c>
      <c r="H40" s="33">
        <f t="shared" si="1"/>
        <v>0</v>
      </c>
      <c r="I40" s="1">
        <f t="shared" si="2"/>
        <v>0</v>
      </c>
      <c r="J40" s="34">
        <f t="shared" si="4"/>
        <v>0</v>
      </c>
      <c r="K40" s="1">
        <f t="shared" si="3"/>
        <v>0</v>
      </c>
    </row>
    <row r="41" spans="1:11" x14ac:dyDescent="0.3">
      <c r="E41" s="10" t="s">
        <v>18</v>
      </c>
      <c r="F41" s="12">
        <v>1.2</v>
      </c>
      <c r="H41" s="1">
        <v>10000</v>
      </c>
      <c r="I41" s="1">
        <f t="shared" si="2"/>
        <v>12000</v>
      </c>
      <c r="J41" s="34">
        <f t="shared" si="4"/>
        <v>0</v>
      </c>
      <c r="K41" s="1">
        <f t="shared" si="3"/>
        <v>0</v>
      </c>
    </row>
  </sheetData>
  <mergeCells count="1">
    <mergeCell ref="A5:C5"/>
  </mergeCells>
  <dataValidations count="3">
    <dataValidation type="list" allowBlank="1" showInputMessage="1" showErrorMessage="1" sqref="A12">
      <formula1>$E$14:$E$18</formula1>
    </dataValidation>
    <dataValidation type="list" allowBlank="1" showInputMessage="1" showErrorMessage="1" sqref="B10">
      <formula1>$E$8:$E$9</formula1>
    </dataValidation>
    <dataValidation type="list" allowBlank="1" showInputMessage="1" showErrorMessage="1" sqref="B9:C9">
      <formula1>$E$21:$E$30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sector</vt:lpstr>
    </vt:vector>
  </TitlesOfParts>
  <Company>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Pperez957</dc:creator>
  <cp:lastModifiedBy>Raquel Aguilar Rodriguez</cp:lastModifiedBy>
  <dcterms:created xsi:type="dcterms:W3CDTF">2014-09-10T16:12:33Z</dcterms:created>
  <dcterms:modified xsi:type="dcterms:W3CDTF">2014-12-23T21:19:26Z</dcterms:modified>
</cp:coreProperties>
</file>